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0.1.18\540_gesui\○千葉県（照会等）\市町村課\〇R7\260115_経営比較分析表の作成\提出\【経営比較分析表】2024_122050_46_1718（館山市）\"/>
    </mc:Choice>
  </mc:AlternateContent>
  <xr:revisionPtr revIDLastSave="0" documentId="13_ncr:1_{02F3290E-C65E-48DA-BC25-20A1AD8DBA3B}" xr6:coauthVersionLast="47" xr6:coauthVersionMax="47" xr10:uidLastSave="{00000000-0000-0000-0000-000000000000}"/>
  <workbookProtection workbookAlgorithmName="SHA-512" workbookHashValue="H5oguH/TE+38b0e+wXKePHqRpMm2iapjaBPJYdpEO/1dezHbHRAkxGjHImLWBFz9Ytd545nGNVcIkJcvJBB62Q==" workbookSaltValue="Ew3QpkdIIUt4DijK0IJcSA==" workbookSpinCount="100000" lockStructure="1"/>
  <bookViews>
    <workbookView xWindow="-108" yWindow="-108" windowWidth="23256" windowHeight="125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G85" i="4"/>
  <c r="E85" i="4"/>
  <c r="BB10" i="4"/>
  <c r="P10" i="4"/>
  <c r="AT8" i="4"/>
  <c r="W8" i="4"/>
  <c r="P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<sst xmlns="http://schemas.openxmlformats.org/spreadsheetml/2006/main" count="231" uniqueCount="115">
  <si>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</si>
  <si>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</si>
  <si>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</si>
  <si>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</si>
  <si>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</si>
  <si>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</si>
  <si>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</si>
  <si>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</si>
  <si>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</si>
  <si>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</si>
  <si>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</si>
  <si>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</si>
  <si>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</si>
  <si>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</si>
  <si>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</si>
  <si>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</si>
  <si>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</si>
  <si>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</si>
  <si>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</si>
  <si>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</si>
  <si>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</si>
  <si>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</si>
  <si>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</si>
  <si>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</si>
  <si>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</si>
  <si>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</si>
  <si>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</si>
  <si>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</si>
  <si>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</si>
  <si>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</si>
  <si>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</si>
  <si>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</si>
  <si>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</si>
  <si>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</si>
  <si>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</si>
  <si>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</si>
  <si>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</si>
  <si>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</si>
  <si>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</si>
  <si>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</si>
  <si>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</si>
  <si>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</si>
  <si>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</si>
  <si>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</si>
  <si>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</si>
  <si>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</si>
  <si>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</si>
  <si>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</si>
  <si>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</si>
  <si>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</si>
  <si>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</si>
  <si>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</si>
  <si>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</si>
  <si>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</si>
  <si>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</si>
  <si>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</si>
  <si>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</si>
  <si>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</si>
  <si>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</si>
  <si>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</si>
  <si>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</si>
  <si>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</si>
  <si>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</si>
  <si>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</si>
  <si>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</si>
  <si>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</si>
  <si>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</si>
  <si>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</si>
  <si>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</si>
  <si>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</si>
  <si>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</si>
  <si>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</si>
  <si>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</si>
  <si>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</si>
  <si>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</si>
  <si>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</si>
  <si>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</si>
  <si>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</si>
  <si>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</si>
  <si>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</si>
  <si>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</si>
  <si>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</si>
  <si>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</si>
  <si>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</si>
  <si>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</si>
  <si>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</si>
  <si>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</si>
  <si>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</si>
  <si>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</si>
  <si>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</si>
  <si>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</si>
  <si>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</si>
  <si>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</si>
  <si>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</si>
  <si>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</si>
  <si>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館山市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</si>
  <si>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</si>
  <si>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</si>
  <si>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</si>
  <si>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</si>
  <si>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</si>
  <si>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</si>
  <si>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</si>
  <si>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</si>
  <si>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</si>
  <si>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</si>
  <si>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</si>
  <si>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</si>
  <si>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</si>
  <si>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</si>
  <si>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</si>
  <si>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</si>
  <si>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当市の下水道事業は平成３年度から建設事業を開始しており、老朽管が無いため、類似団体や全国平均と比較すると低い数値になっています。　
　しかしながら、施設の経年劣化は避けられないため、ストックマネジメント計画に基づき、長期的な施設状況を予測しながら、適切な点検・維持補修による施設の長寿命化に努め、施設の破損事故防止と更新投資費の抑制を図る必要があります。
①有形固定資産減価償却率…有形固定資産は法定耐用年数に満たないものがほとんどであるため、平均と比較すると低い数値になっています。今後、減価償却を重ねていくことにより数値が上昇していきます。
②管渠老朽化率…法定耐用年数を超える管渠がないため、0％です。
③管渠改善率…更新や老朽化対策を要する管渠がないため、0％です。</t>
    <phoneticPr fontId="4"/>
  </si>
  <si>
    <t>①経常収支比率…昨年度から横ばい。収益の不足分を一般会計繰入金で賄っています。
②累積欠損金…発生してません。
③流動比率…短期的な債務に対する支払能力を表す比率で当該値は平均と比較すると低い値を示しています。
④企業債残高対事業規模比率…使用料収入に対して、施設整備に係る初期投資に係る企業債及び資本費平準化債の発行残高が大きいことから平均よりも高い数値となっています。
⑤経費回収率…100％を下回っていることから、汚水処理費用を使用料以外の収入である一般会計繰入金で賄っていることを示しています。昨年度より汚水処理原価が上がっていることによる経費回収率の低下となります。
⑥汚水処理原価…職員給与費の増加や物価高騰による維持管理費に係る委託料の増に加え、今後の更新需要の増大に備え、使用料対象経費に資本費を加えたことにより、汚水処理原価は上がっています。
⑦施設利用率…施設の利用状況や適正規模を判断する指標であり、平均を上回っています。施設の耐用年数を踏まえ、適正な施設規模を維持する必要があります。
⑧水洗化率…継続的に向上していますが、引き続き、未接続世帯への啓発活動を実施し、水洗化率の向上を図る必要があります。</t>
    <rPh sb="13" eb="14">
      <t>ヨコ</t>
    </rPh>
    <rPh sb="62" eb="65">
      <t>タンキテキ</t>
    </rPh>
    <rPh sb="66" eb="68">
      <t>サイム</t>
    </rPh>
    <rPh sb="69" eb="70">
      <t>タイ</t>
    </rPh>
    <rPh sb="72" eb="76">
      <t>シハライノウリョク</t>
    </rPh>
    <rPh sb="77" eb="78">
      <t>アラワ</t>
    </rPh>
    <rPh sb="79" eb="81">
      <t>ヒリツ</t>
    </rPh>
    <rPh sb="82" eb="84">
      <t>トウガイ</t>
    </rPh>
    <rPh sb="84" eb="85">
      <t>チ</t>
    </rPh>
    <rPh sb="86" eb="88">
      <t>ヘイキン</t>
    </rPh>
    <rPh sb="120" eb="123">
      <t>シヨウリョウ</t>
    </rPh>
    <rPh sb="123" eb="125">
      <t>シュウニュウ</t>
    </rPh>
    <rPh sb="130" eb="134">
      <t>シセツセイビ</t>
    </rPh>
    <rPh sb="135" eb="136">
      <t>カカ</t>
    </rPh>
    <rPh sb="137" eb="141">
      <t>ショキトウシ</t>
    </rPh>
    <rPh sb="142" eb="143">
      <t>カカ</t>
    </rPh>
    <rPh sb="144" eb="147">
      <t>キギョウサイ</t>
    </rPh>
    <rPh sb="147" eb="148">
      <t>オヨ</t>
    </rPh>
    <rPh sb="149" eb="152">
      <t>シホンヒ</t>
    </rPh>
    <rPh sb="152" eb="155">
      <t>ヘイジュンカ</t>
    </rPh>
    <rPh sb="155" eb="156">
      <t>サイ</t>
    </rPh>
    <rPh sb="157" eb="161">
      <t>ハッコウザンダカ</t>
    </rPh>
    <rPh sb="162" eb="163">
      <t>オオ</t>
    </rPh>
    <rPh sb="169" eb="171">
      <t>ヘイキン</t>
    </rPh>
    <rPh sb="174" eb="175">
      <t>タカ</t>
    </rPh>
    <rPh sb="176" eb="178">
      <t>スウチ</t>
    </rPh>
    <rPh sb="188" eb="190">
      <t>ケイヒ</t>
    </rPh>
    <rPh sb="190" eb="193">
      <t>カイシュウリツ</t>
    </rPh>
    <rPh sb="199" eb="201">
      <t>シタマワ</t>
    </rPh>
    <rPh sb="210" eb="216">
      <t>オスイショリヒヨウ</t>
    </rPh>
    <rPh sb="217" eb="220">
      <t>シヨウリョウ</t>
    </rPh>
    <rPh sb="220" eb="222">
      <t>イガイ</t>
    </rPh>
    <rPh sb="223" eb="225">
      <t>シュウニュウ</t>
    </rPh>
    <rPh sb="228" eb="230">
      <t>イッパン</t>
    </rPh>
    <rPh sb="230" eb="232">
      <t>カイケイ</t>
    </rPh>
    <rPh sb="232" eb="235">
      <t>クリイレキン</t>
    </rPh>
    <rPh sb="236" eb="237">
      <t>マカナ</t>
    </rPh>
    <rPh sb="244" eb="245">
      <t>シメ</t>
    </rPh>
    <rPh sb="251" eb="254">
      <t>サクネンド</t>
    </rPh>
    <rPh sb="256" eb="262">
      <t>オスイショリゲンカ</t>
    </rPh>
    <rPh sb="263" eb="264">
      <t>ア</t>
    </rPh>
    <rPh sb="274" eb="279">
      <t>ケイヒカイシュウリツ</t>
    </rPh>
    <rPh sb="280" eb="282">
      <t>テイカ</t>
    </rPh>
    <rPh sb="290" eb="292">
      <t>オスイ</t>
    </rPh>
    <rPh sb="297" eb="299">
      <t>ショクイン</t>
    </rPh>
    <rPh sb="299" eb="302">
      <t>キュウヨヒ</t>
    </rPh>
    <rPh sb="303" eb="305">
      <t>ゾウカ</t>
    </rPh>
    <rPh sb="306" eb="310">
      <t>ブッカコウトウ</t>
    </rPh>
    <rPh sb="327" eb="328">
      <t>クワ</t>
    </rPh>
    <rPh sb="330" eb="332">
      <t>コンゴ</t>
    </rPh>
    <rPh sb="333" eb="337">
      <t>コウシンジュヨウ</t>
    </rPh>
    <rPh sb="338" eb="340">
      <t>ゾウダイ</t>
    </rPh>
    <rPh sb="341" eb="342">
      <t>ソナ</t>
    </rPh>
    <rPh sb="344" eb="347">
      <t>シヨウリョウ</t>
    </rPh>
    <rPh sb="347" eb="349">
      <t>タイショウ</t>
    </rPh>
    <rPh sb="349" eb="351">
      <t>ケイヒ</t>
    </rPh>
    <rPh sb="352" eb="355">
      <t>シホンヒ</t>
    </rPh>
    <rPh sb="356" eb="357">
      <t>クワ</t>
    </rPh>
    <rPh sb="382" eb="387">
      <t>シセツリヨウリツ</t>
    </rPh>
    <rPh sb="388" eb="390">
      <t>シセツ</t>
    </rPh>
    <rPh sb="391" eb="395">
      <t>リヨウジョウキョウ</t>
    </rPh>
    <rPh sb="396" eb="400">
      <t>テキセイキボ</t>
    </rPh>
    <rPh sb="401" eb="403">
      <t>ハンダン</t>
    </rPh>
    <rPh sb="405" eb="407">
      <t>シヒョウ</t>
    </rPh>
    <rPh sb="411" eb="413">
      <t>ヘイキン</t>
    </rPh>
    <rPh sb="414" eb="416">
      <t>ウワマワ</t>
    </rPh>
    <rPh sb="422" eb="424">
      <t>シセツ</t>
    </rPh>
    <rPh sb="425" eb="429">
      <t>タイヨウネンスウ</t>
    </rPh>
    <rPh sb="430" eb="431">
      <t>フ</t>
    </rPh>
    <rPh sb="434" eb="436">
      <t>テキセイ</t>
    </rPh>
    <rPh sb="437" eb="439">
      <t>シセツ</t>
    </rPh>
    <rPh sb="439" eb="441">
      <t>キボ</t>
    </rPh>
    <rPh sb="442" eb="444">
      <t>イジ</t>
    </rPh>
    <rPh sb="446" eb="448">
      <t>ヒツヨウ</t>
    </rPh>
    <rPh sb="456" eb="459">
      <t>スイセンカ</t>
    </rPh>
    <rPh sb="459" eb="460">
      <t>リツ</t>
    </rPh>
    <rPh sb="461" eb="464">
      <t>ケイゾクテキ</t>
    </rPh>
    <rPh sb="465" eb="467">
      <t>コウジョウ</t>
    </rPh>
    <rPh sb="474" eb="475">
      <t>ヒ</t>
    </rPh>
    <rPh sb="476" eb="477">
      <t>ツヅ</t>
    </rPh>
    <rPh sb="479" eb="484">
      <t>ミセツゾクセタイ</t>
    </rPh>
    <rPh sb="486" eb="488">
      <t>ケイハツ</t>
    </rPh>
    <rPh sb="488" eb="490">
      <t>カツドウ</t>
    </rPh>
    <rPh sb="491" eb="493">
      <t>ジッシ</t>
    </rPh>
    <rPh sb="495" eb="499">
      <t>スイセンカリツ</t>
    </rPh>
    <rPh sb="500" eb="502">
      <t>コウジョウ</t>
    </rPh>
    <phoneticPr fontId="4"/>
  </si>
  <si>
    <t xml:space="preserve"> 主な課題として、使用料収入に対する企業債残高を示す企業債残高対事業規模比率が高いことや汚水処理原価に対する使用料単価の割合を示す経費回収率の低さが挙げられます。この原因については、根本的には、財政構造上の問題として捉え、長期的な展望を持ちながら、解決していく課題と認識します。これについては、令和５年度策定の経営戦略に基づき、使用料の改定による収入の増を図るとともに、長寿命化による長期的な経費の削減を進めます。経費回収率の改善を目標に基準外繰入金の削減を図っていきます。また、今後の人口減少によるサービス需要の減少に対しては、有収水量密度の高い事業者の水洗化普及を推奨するなどの取組を継続します。また、人材確保策については、事業規模を踏まえた上で、一部自前管理の検討、今後の包括委託の枠組みを新しい形態へと最適化する検討が必要となります。</t>
    <rPh sb="1" eb="2">
      <t>オモ</t>
    </rPh>
    <rPh sb="3" eb="5">
      <t>カダイ</t>
    </rPh>
    <rPh sb="9" eb="12">
      <t>シヨウリョウ</t>
    </rPh>
    <rPh sb="12" eb="14">
      <t>シュウニュウ</t>
    </rPh>
    <rPh sb="15" eb="16">
      <t>タイ</t>
    </rPh>
    <rPh sb="18" eb="21">
      <t>キギョウサイ</t>
    </rPh>
    <rPh sb="21" eb="23">
      <t>ザンダカ</t>
    </rPh>
    <rPh sb="24" eb="25">
      <t>シメ</t>
    </rPh>
    <rPh sb="39" eb="40">
      <t>タカ</t>
    </rPh>
    <rPh sb="44" eb="50">
      <t>オスイショリゲンカ</t>
    </rPh>
    <rPh sb="51" eb="52">
      <t>タイ</t>
    </rPh>
    <rPh sb="54" eb="57">
      <t>シヨウリョウ</t>
    </rPh>
    <rPh sb="57" eb="59">
      <t>タンカ</t>
    </rPh>
    <rPh sb="60" eb="62">
      <t>ワリアイ</t>
    </rPh>
    <rPh sb="63" eb="64">
      <t>シメ</t>
    </rPh>
    <rPh sb="65" eb="70">
      <t>ケイヒカイシュウリツ</t>
    </rPh>
    <rPh sb="71" eb="72">
      <t>ヒク</t>
    </rPh>
    <rPh sb="74" eb="75">
      <t>ア</t>
    </rPh>
    <rPh sb="83" eb="85">
      <t>ゲンイン</t>
    </rPh>
    <rPh sb="91" eb="94">
      <t>コンポンテキ</t>
    </rPh>
    <rPh sb="97" eb="102">
      <t>ザイセイコウゾウジョウ</t>
    </rPh>
    <rPh sb="103" eb="105">
      <t>モンダイ</t>
    </rPh>
    <rPh sb="108" eb="109">
      <t>トラ</t>
    </rPh>
    <rPh sb="111" eb="114">
      <t>チョウキテキ</t>
    </rPh>
    <rPh sb="115" eb="117">
      <t>テンボウ</t>
    </rPh>
    <rPh sb="118" eb="119">
      <t>モ</t>
    </rPh>
    <rPh sb="124" eb="126">
      <t>カイケツ</t>
    </rPh>
    <rPh sb="130" eb="132">
      <t>カダイ</t>
    </rPh>
    <rPh sb="133" eb="135">
      <t>ニンシキ</t>
    </rPh>
    <rPh sb="147" eb="149">
      <t>レイワ</t>
    </rPh>
    <rPh sb="150" eb="152">
      <t>ネンド</t>
    </rPh>
    <rPh sb="152" eb="154">
      <t>サクテイ</t>
    </rPh>
    <rPh sb="155" eb="159">
      <t>ケイエイセンリャク</t>
    </rPh>
    <rPh sb="160" eb="161">
      <t>モト</t>
    </rPh>
    <rPh sb="164" eb="167">
      <t>シヨウリョウ</t>
    </rPh>
    <rPh sb="168" eb="170">
      <t>カイテイ</t>
    </rPh>
    <rPh sb="192" eb="195">
      <t>チョウキテキ</t>
    </rPh>
    <rPh sb="196" eb="198">
      <t>ケイヒ</t>
    </rPh>
    <rPh sb="202" eb="203">
      <t>スス</t>
    </rPh>
    <rPh sb="207" eb="209">
      <t>ケイヒ</t>
    </rPh>
    <rPh sb="209" eb="212">
      <t>カイシュウリツ</t>
    </rPh>
    <rPh sb="213" eb="215">
      <t>カイゼン</t>
    </rPh>
    <rPh sb="216" eb="218">
      <t>モクヒョウ</t>
    </rPh>
    <rPh sb="219" eb="222">
      <t>キジュンガイ</t>
    </rPh>
    <rPh sb="226" eb="228">
      <t>サクゲン</t>
    </rPh>
    <rPh sb="229" eb="230">
      <t>ハカ</t>
    </rPh>
    <rPh sb="240" eb="242">
      <t>コンゴ</t>
    </rPh>
    <rPh sb="243" eb="247">
      <t>ジンコウゲンショウ</t>
    </rPh>
    <rPh sb="254" eb="256">
      <t>ジュヨウ</t>
    </rPh>
    <rPh sb="257" eb="259">
      <t>ゲンショウ</t>
    </rPh>
    <rPh sb="260" eb="261">
      <t>タイ</t>
    </rPh>
    <rPh sb="265" eb="269">
      <t>ユウシュウスイリョウ</t>
    </rPh>
    <rPh sb="269" eb="271">
      <t>ミツド</t>
    </rPh>
    <rPh sb="272" eb="273">
      <t>タカ</t>
    </rPh>
    <rPh sb="319" eb="320">
      <t>フ</t>
    </rPh>
    <rPh sb="323" eb="324">
      <t>ウエ</t>
    </rPh>
    <rPh sb="333" eb="335">
      <t>ケントウ</t>
    </rPh>
    <rPh sb="355" eb="358">
      <t>サイテキカ</t>
    </rPh>
    <rPh sb="360" eb="362">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</si>
</sst>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569-4AA8-8F35-34254537997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0.08</c:v>
                </c:pt>
                <c:pt idx="3">
                  <c:v>0.57999999999999996</c:v>
                </c:pt>
                <c:pt idx="4">
                  <c:v>0.09</c:v>
                </c:pt>
              </c:numCache>
            </c:numRef>
          </c:val>
          <c:smooth val="0"/>
          <c:extLst>
            <c:ext xmlns:c16="http://schemas.microsoft.com/office/drawing/2014/chart" uri="{C3380CC4-5D6E-409C-BE32-E72D297353CC}">
              <c16:uniqueId val="{00000001-5569-4AA8-8F35-34254537997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43.41</c:v>
                </c:pt>
                <c:pt idx="1">
                  <c:v>43.63</c:v>
                </c:pt>
                <c:pt idx="2">
                  <c:v>45.27</c:v>
                </c:pt>
                <c:pt idx="3">
                  <c:v>45.3</c:v>
                </c:pt>
                <c:pt idx="4">
                  <c:v>63.19</c:v>
                </c:pt>
              </c:numCache>
            </c:numRef>
          </c:val>
          <c:extLst>
            <c:ext xmlns:c16="http://schemas.microsoft.com/office/drawing/2014/chart" uri="{C3380CC4-5D6E-409C-BE32-E72D297353CC}">
              <c16:uniqueId val="{00000000-2D5E-47B0-A172-7C868DA0F82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48.95</c:v>
                </c:pt>
                <c:pt idx="3">
                  <c:v>49.28</c:v>
                </c:pt>
                <c:pt idx="4">
                  <c:v>50.62</c:v>
                </c:pt>
              </c:numCache>
            </c:numRef>
          </c:val>
          <c:smooth val="0"/>
          <c:extLst>
            <c:ext xmlns:c16="http://schemas.microsoft.com/office/drawing/2014/chart" uri="{C3380CC4-5D6E-409C-BE32-E72D297353CC}">
              <c16:uniqueId val="{00000001-2D5E-47B0-A172-7C868DA0F82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81.78</c:v>
                </c:pt>
                <c:pt idx="1">
                  <c:v>83.53</c:v>
                </c:pt>
                <c:pt idx="2">
                  <c:v>86.15</c:v>
                </c:pt>
                <c:pt idx="3">
                  <c:v>87.44</c:v>
                </c:pt>
                <c:pt idx="4">
                  <c:v>88.65</c:v>
                </c:pt>
              </c:numCache>
            </c:numRef>
          </c:val>
          <c:extLst>
            <c:ext xmlns:c16="http://schemas.microsoft.com/office/drawing/2014/chart" uri="{C3380CC4-5D6E-409C-BE32-E72D297353CC}">
              <c16:uniqueId val="{00000000-B9AB-487A-9A31-4C6C42394BF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81.14</c:v>
                </c:pt>
                <c:pt idx="3">
                  <c:v>79.7</c:v>
                </c:pt>
                <c:pt idx="4">
                  <c:v>79</c:v>
                </c:pt>
              </c:numCache>
            </c:numRef>
          </c:val>
          <c:smooth val="0"/>
          <c:extLst>
            <c:ext xmlns:c16="http://schemas.microsoft.com/office/drawing/2014/chart" uri="{C3380CC4-5D6E-409C-BE32-E72D297353CC}">
              <c16:uniqueId val="{00000001-B9AB-487A-9A31-4C6C42394BF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128.27000000000001</c:v>
                </c:pt>
                <c:pt idx="1">
                  <c:v>135.68</c:v>
                </c:pt>
                <c:pt idx="2">
                  <c:v>106.43</c:v>
                </c:pt>
                <c:pt idx="3">
                  <c:v>108.57</c:v>
                </c:pt>
                <c:pt idx="4">
                  <c:v>108.61</c:v>
                </c:pt>
              </c:numCache>
            </c:numRef>
          </c:val>
          <c:extLst>
            <c:ext xmlns:c16="http://schemas.microsoft.com/office/drawing/2014/chart" uri="{C3380CC4-5D6E-409C-BE32-E72D297353CC}">
              <c16:uniqueId val="{00000000-06F9-48D4-8FB6-BA124552A61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106.08</c:v>
                </c:pt>
                <c:pt idx="3">
                  <c:v>106.87</c:v>
                </c:pt>
                <c:pt idx="4">
                  <c:v>106.45</c:v>
                </c:pt>
              </c:numCache>
            </c:numRef>
          </c:val>
          <c:smooth val="0"/>
          <c:extLst>
            <c:ext xmlns:c16="http://schemas.microsoft.com/office/drawing/2014/chart" uri="{C3380CC4-5D6E-409C-BE32-E72D297353CC}">
              <c16:uniqueId val="{00000001-06F9-48D4-8FB6-BA124552A61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2.98</c:v>
                </c:pt>
                <c:pt idx="1">
                  <c:v>6.09</c:v>
                </c:pt>
                <c:pt idx="2">
                  <c:v>8.5299999999999994</c:v>
                </c:pt>
                <c:pt idx="3">
                  <c:v>11.36</c:v>
                </c:pt>
                <c:pt idx="4">
                  <c:v>14.18</c:v>
                </c:pt>
              </c:numCache>
            </c:numRef>
          </c:val>
          <c:extLst>
            <c:ext xmlns:c16="http://schemas.microsoft.com/office/drawing/2014/chart" uri="{C3380CC4-5D6E-409C-BE32-E72D297353CC}">
              <c16:uniqueId val="{00000000-A248-41F6-947A-17BBC765B11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16.11</c:v>
                </c:pt>
                <c:pt idx="3">
                  <c:v>17.05</c:v>
                </c:pt>
                <c:pt idx="4">
                  <c:v>17.62</c:v>
                </c:pt>
              </c:numCache>
            </c:numRef>
          </c:val>
          <c:smooth val="0"/>
          <c:extLst>
            <c:ext xmlns:c16="http://schemas.microsoft.com/office/drawing/2014/chart" uri="{C3380CC4-5D6E-409C-BE32-E72D297353CC}">
              <c16:uniqueId val="{00000001-A248-41F6-947A-17BBC765B11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C64-462A-95D9-51A20D3FE74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0.17</c:v>
                </c:pt>
                <c:pt idx="3">
                  <c:v>0.22</c:v>
                </c:pt>
                <c:pt idx="4">
                  <c:v>0.18</c:v>
                </c:pt>
              </c:numCache>
            </c:numRef>
          </c:val>
          <c:smooth val="0"/>
          <c:extLst>
            <c:ext xmlns:c16="http://schemas.microsoft.com/office/drawing/2014/chart" uri="{C3380CC4-5D6E-409C-BE32-E72D297353CC}">
              <c16:uniqueId val="{00000001-EC64-462A-95D9-51A20D3FE74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BAD-47F2-AA84-71CCB565820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29.34</c:v>
                </c:pt>
                <c:pt idx="3">
                  <c:v>21.73</c:v>
                </c:pt>
                <c:pt idx="4">
                  <c:v>19.96</c:v>
                </c:pt>
              </c:numCache>
            </c:numRef>
          </c:val>
          <c:smooth val="0"/>
          <c:extLst>
            <c:ext xmlns:c16="http://schemas.microsoft.com/office/drawing/2014/chart" uri="{C3380CC4-5D6E-409C-BE32-E72D297353CC}">
              <c16:uniqueId val="{00000001-6BAD-47F2-AA84-71CCB565820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16.489999999999998</c:v>
                </c:pt>
                <c:pt idx="1">
                  <c:v>20.49</c:v>
                </c:pt>
                <c:pt idx="2">
                  <c:v>24.06</c:v>
                </c:pt>
                <c:pt idx="3">
                  <c:v>36.840000000000003</c:v>
                </c:pt>
                <c:pt idx="4">
                  <c:v>26.9</c:v>
                </c:pt>
              </c:numCache>
            </c:numRef>
          </c:val>
          <c:extLst>
            <c:ext xmlns:c16="http://schemas.microsoft.com/office/drawing/2014/chart" uri="{C3380CC4-5D6E-409C-BE32-E72D297353CC}">
              <c16:uniqueId val="{00000000-E850-4684-AE59-B1F7C04DE49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50.59</c:v>
                </c:pt>
                <c:pt idx="3">
                  <c:v>62.37</c:v>
                </c:pt>
                <c:pt idx="4">
                  <c:v>63.88</c:v>
                </c:pt>
              </c:numCache>
            </c:numRef>
          </c:val>
          <c:smooth val="0"/>
          <c:extLst>
            <c:ext xmlns:c16="http://schemas.microsoft.com/office/drawing/2014/chart" uri="{C3380CC4-5D6E-409C-BE32-E72D297353CC}">
              <c16:uniqueId val="{00000001-E850-4684-AE59-B1F7C04DE49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1966.01</c:v>
                </c:pt>
                <c:pt idx="1">
                  <c:v>2385.64</c:v>
                </c:pt>
                <c:pt idx="2">
                  <c:v>2023.95</c:v>
                </c:pt>
                <c:pt idx="3">
                  <c:v>2508.77</c:v>
                </c:pt>
                <c:pt idx="4">
                  <c:v>1297.55</c:v>
                </c:pt>
              </c:numCache>
            </c:numRef>
          </c:val>
          <c:extLst>
            <c:ext xmlns:c16="http://schemas.microsoft.com/office/drawing/2014/chart" uri="{C3380CC4-5D6E-409C-BE32-E72D297353CC}">
              <c16:uniqueId val="{00000000-E01C-469A-AF13-2313283A606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987.36</c:v>
                </c:pt>
                <c:pt idx="3">
                  <c:v>1042.77</c:v>
                </c:pt>
                <c:pt idx="4">
                  <c:v>943.46</c:v>
                </c:pt>
              </c:numCache>
            </c:numRef>
          </c:val>
          <c:smooth val="0"/>
          <c:extLst>
            <c:ext xmlns:c16="http://schemas.microsoft.com/office/drawing/2014/chart" uri="{C3380CC4-5D6E-409C-BE32-E72D297353CC}">
              <c16:uniqueId val="{00000001-E01C-469A-AF13-2313283A606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49.55</c:v>
                </c:pt>
                <c:pt idx="1">
                  <c:v>49.51</c:v>
                </c:pt>
                <c:pt idx="2">
                  <c:v>54.92</c:v>
                </c:pt>
                <c:pt idx="3">
                  <c:v>42.46</c:v>
                </c:pt>
                <c:pt idx="4">
                  <c:v>38.64</c:v>
                </c:pt>
              </c:numCache>
            </c:numRef>
          </c:val>
          <c:extLst>
            <c:ext xmlns:c16="http://schemas.microsoft.com/office/drawing/2014/chart" uri="{C3380CC4-5D6E-409C-BE32-E72D297353CC}">
              <c16:uniqueId val="{00000000-19B2-4A38-92D2-DDE22732354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83.55</c:v>
                </c:pt>
                <c:pt idx="3">
                  <c:v>84.48</c:v>
                </c:pt>
                <c:pt idx="4">
                  <c:v>79.22</c:v>
                </c:pt>
              </c:numCache>
            </c:numRef>
          </c:val>
          <c:smooth val="0"/>
          <c:extLst>
            <c:ext xmlns:c16="http://schemas.microsoft.com/office/drawing/2014/chart" uri="{C3380CC4-5D6E-409C-BE32-E72D297353CC}">
              <c16:uniqueId val="{00000001-19B2-4A38-92D2-DDE22732354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326.01</c:v>
                </c:pt>
                <c:pt idx="1">
                  <c:v>330.5</c:v>
                </c:pt>
                <c:pt idx="2">
                  <c:v>298.73</c:v>
                </c:pt>
                <c:pt idx="3">
                  <c:v>393.02</c:v>
                </c:pt>
                <c:pt idx="4">
                  <c:v>432.76</c:v>
                </c:pt>
              </c:numCache>
            </c:numRef>
          </c:val>
          <c:extLst>
            <c:ext xmlns:c16="http://schemas.microsoft.com/office/drawing/2014/chart" uri="{C3380CC4-5D6E-409C-BE32-E72D297353CC}">
              <c16:uniqueId val="{00000000-B14A-4749-A1DE-0F8A474AAD1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185.98</c:v>
                </c:pt>
                <c:pt idx="3">
                  <c:v>187.11</c:v>
                </c:pt>
                <c:pt idx="4">
                  <c:v>202.47</c:v>
                </c:pt>
              </c:numCache>
            </c:numRef>
          </c:val>
          <c:smooth val="0"/>
          <c:extLst>
            <c:ext xmlns:c16="http://schemas.microsoft.com/office/drawing/2014/chart" uri="{C3380CC4-5D6E-409C-BE32-E72D297353CC}">
              <c16:uniqueId val="{00000001-B14A-4749-A1DE-0F8A474AAD1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千葉県　館山市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Cc2</v>
      </c>
      <c r="X8" s="64"/>
      <c r="Y8" s="64"/>
      <c r="Z8" s="64"/>
      <c r="AA8" s="64"/>
      <c r="AB8" s="64"/>
      <c r="AC8" s="64"/>
      <c r="AD8" s="65" t="str">
        <f>データ!$M$6</f>
        <v>非設置</v>
      </c>
      <c r="AE8" s="65"/>
      <c r="AF8" s="65"/>
      <c r="AG8" s="65"/>
      <c r="AH8" s="65"/>
      <c r="AI8" s="65"/>
      <c r="AJ8" s="65"/>
      <c r="AK8" s="3"/>
      <c r="AL8" s="44">
        <f>データ!S6</f>
        <v>43554</v>
      </c>
      <c r="AM8" s="44"/>
      <c r="AN8" s="44"/>
      <c r="AO8" s="44"/>
      <c r="AP8" s="44"/>
      <c r="AQ8" s="44"/>
      <c r="AR8" s="44"/>
      <c r="AS8" s="44"/>
      <c r="AT8" s="45">
        <f>データ!T6</f>
        <v>110.05</v>
      </c>
      <c r="AU8" s="45"/>
      <c r="AV8" s="45"/>
      <c r="AW8" s="45"/>
      <c r="AX8" s="45"/>
      <c r="AY8" s="45"/>
      <c r="AZ8" s="45"/>
      <c r="BA8" s="45"/>
      <c r="BB8" s="45">
        <f>データ!U6</f>
        <v>395.77</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72.540000000000006</v>
      </c>
      <c r="J10" s="45"/>
      <c r="K10" s="45"/>
      <c r="L10" s="45"/>
      <c r="M10" s="45"/>
      <c r="N10" s="45"/>
      <c r="O10" s="45"/>
      <c r="P10" s="45">
        <f>データ!P6</f>
        <v>12.72</v>
      </c>
      <c r="Q10" s="45"/>
      <c r="R10" s="45"/>
      <c r="S10" s="45"/>
      <c r="T10" s="45"/>
      <c r="U10" s="45"/>
      <c r="V10" s="45"/>
      <c r="W10" s="45">
        <f>データ!Q6</f>
        <v>92.97</v>
      </c>
      <c r="X10" s="45"/>
      <c r="Y10" s="45"/>
      <c r="Z10" s="45"/>
      <c r="AA10" s="45"/>
      <c r="AB10" s="45"/>
      <c r="AC10" s="45"/>
      <c r="AD10" s="44">
        <f>データ!R6</f>
        <v>2660</v>
      </c>
      <c r="AE10" s="44"/>
      <c r="AF10" s="44"/>
      <c r="AG10" s="44"/>
      <c r="AH10" s="44"/>
      <c r="AI10" s="44"/>
      <c r="AJ10" s="44"/>
      <c r="AK10" s="2"/>
      <c r="AL10" s="44">
        <f>データ!V6</f>
        <v>5500</v>
      </c>
      <c r="AM10" s="44"/>
      <c r="AN10" s="44"/>
      <c r="AO10" s="44"/>
      <c r="AP10" s="44"/>
      <c r="AQ10" s="44"/>
      <c r="AR10" s="44"/>
      <c r="AS10" s="44"/>
      <c r="AT10" s="45">
        <f>データ!W6</f>
        <v>2.14</v>
      </c>
      <c r="AU10" s="45"/>
      <c r="AV10" s="45"/>
      <c r="AW10" s="45"/>
      <c r="AX10" s="45"/>
      <c r="AY10" s="45"/>
      <c r="AZ10" s="45"/>
      <c r="BA10" s="45"/>
      <c r="BB10" s="45">
        <f>データ!X6</f>
        <v>2570.09</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IgfjuisqEvwMZ3iH0O0PYUZMbxSWq0i/l1Ct+eoSbY246LrqnNsgUCfKdG6+oDVIOHaoyfJ2G2ivkMj99FywTg==" saltValue="xAa90NCBm+T2S2gwa17bM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122050</v>
      </c>
      <c r="D6" s="19">
        <f t="shared" si="3"/>
        <v>46</v>
      </c>
      <c r="E6" s="19">
        <f t="shared" si="3"/>
        <v>17</v>
      </c>
      <c r="F6" s="19">
        <f t="shared" si="3"/>
        <v>1</v>
      </c>
      <c r="G6" s="19">
        <f t="shared" si="3"/>
        <v>0</v>
      </c>
      <c r="H6" s="19" t="str">
        <f t="shared" si="3"/>
        <v>千葉県　館山市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72.540000000000006</v>
      </c>
      <c r="P6" s="20">
        <f t="shared" si="3"/>
        <v>12.72</v>
      </c>
      <c r="Q6" s="20">
        <f t="shared" si="3"/>
        <v>92.97</v>
      </c>
      <c r="R6" s="20">
        <f t="shared" si="3"/>
        <v>2660</v>
      </c>
      <c r="S6" s="20">
        <f t="shared" si="3"/>
        <v>43554</v>
      </c>
      <c r="T6" s="20">
        <f t="shared" si="3"/>
        <v>110.05</v>
      </c>
      <c r="U6" s="20">
        <f t="shared" si="3"/>
        <v>395.77</v>
      </c>
      <c r="V6" s="20">
        <f t="shared" si="3"/>
        <v>5500</v>
      </c>
      <c r="W6" s="20">
        <f t="shared" si="3"/>
        <v>2.14</v>
      </c>
      <c r="X6" s="20">
        <f t="shared" si="3"/>
        <v>2570.09</v>
      </c>
      <c r="Y6" s="21">
        <f>IF(Y7="",NA(),Y7)</f>
        <v>128.27000000000001</v>
      </c>
      <c r="Z6" s="21">
        <f t="shared" ref="Z6:AH6" si="4">IF(Z7="",NA(),Z7)</f>
        <v>135.68</v>
      </c>
      <c r="AA6" s="21">
        <f t="shared" si="4"/>
        <v>106.43</v>
      </c>
      <c r="AB6" s="21">
        <f t="shared" si="4"/>
        <v>108.57</v>
      </c>
      <c r="AC6" s="21">
        <f t="shared" si="4"/>
        <v>108.61</v>
      </c>
      <c r="AD6" s="21">
        <f t="shared" si="4"/>
        <v>107.21</v>
      </c>
      <c r="AE6" s="21">
        <f t="shared" si="4"/>
        <v>107.08</v>
      </c>
      <c r="AF6" s="21">
        <f t="shared" si="4"/>
        <v>106.08</v>
      </c>
      <c r="AG6" s="21">
        <f t="shared" si="4"/>
        <v>106.87</v>
      </c>
      <c r="AH6" s="21">
        <f t="shared" si="4"/>
        <v>106.45</v>
      </c>
      <c r="AI6" s="20" t="str">
        <f>IF(AI7="","",IF(AI7="-","【-】","【"&amp;SUBSTITUTE(TEXT(AI7,"#,##0.00"),"-","△")&amp;"】"))</f>
        <v>【105.36】</v>
      </c>
      <c r="AJ6" s="20">
        <f>IF(AJ7="",NA(),AJ7)</f>
        <v>0</v>
      </c>
      <c r="AK6" s="20">
        <f t="shared" ref="AK6:AS6" si="5">IF(AK7="",NA(),AK7)</f>
        <v>0</v>
      </c>
      <c r="AL6" s="20">
        <f t="shared" si="5"/>
        <v>0</v>
      </c>
      <c r="AM6" s="20">
        <f t="shared" si="5"/>
        <v>0</v>
      </c>
      <c r="AN6" s="20">
        <f t="shared" si="5"/>
        <v>0</v>
      </c>
      <c r="AO6" s="21">
        <f t="shared" si="5"/>
        <v>43.71</v>
      </c>
      <c r="AP6" s="21">
        <f t="shared" si="5"/>
        <v>45.94</v>
      </c>
      <c r="AQ6" s="21">
        <f t="shared" si="5"/>
        <v>29.34</v>
      </c>
      <c r="AR6" s="21">
        <f t="shared" si="5"/>
        <v>21.73</v>
      </c>
      <c r="AS6" s="21">
        <f t="shared" si="5"/>
        <v>19.96</v>
      </c>
      <c r="AT6" s="20" t="str">
        <f>IF(AT7="","",IF(AT7="-","【-】","【"&amp;SUBSTITUTE(TEXT(AT7,"#,##0.00"),"-","△")&amp;"】"))</f>
        <v>【3.12】</v>
      </c>
      <c r="AU6" s="21">
        <f>IF(AU7="",NA(),AU7)</f>
        <v>16.489999999999998</v>
      </c>
      <c r="AV6" s="21">
        <f t="shared" ref="AV6:BD6" si="6">IF(AV7="",NA(),AV7)</f>
        <v>20.49</v>
      </c>
      <c r="AW6" s="21">
        <f t="shared" si="6"/>
        <v>24.06</v>
      </c>
      <c r="AX6" s="21">
        <f t="shared" si="6"/>
        <v>36.840000000000003</v>
      </c>
      <c r="AY6" s="21">
        <f t="shared" si="6"/>
        <v>26.9</v>
      </c>
      <c r="AZ6" s="21">
        <f t="shared" si="6"/>
        <v>40.67</v>
      </c>
      <c r="BA6" s="21">
        <f t="shared" si="6"/>
        <v>47.7</v>
      </c>
      <c r="BB6" s="21">
        <f t="shared" si="6"/>
        <v>50.59</v>
      </c>
      <c r="BC6" s="21">
        <f t="shared" si="6"/>
        <v>62.37</v>
      </c>
      <c r="BD6" s="21">
        <f t="shared" si="6"/>
        <v>63.88</v>
      </c>
      <c r="BE6" s="20" t="str">
        <f>IF(BE7="","",IF(BE7="-","【-】","【"&amp;SUBSTITUTE(TEXT(BE7,"#,##0.00"),"-","△")&amp;"】"))</f>
        <v>【82.75】</v>
      </c>
      <c r="BF6" s="21">
        <f>IF(BF7="",NA(),BF7)</f>
        <v>1966.01</v>
      </c>
      <c r="BG6" s="21">
        <f t="shared" ref="BG6:BO6" si="7">IF(BG7="",NA(),BG7)</f>
        <v>2385.64</v>
      </c>
      <c r="BH6" s="21">
        <f t="shared" si="7"/>
        <v>2023.95</v>
      </c>
      <c r="BI6" s="21">
        <f t="shared" si="7"/>
        <v>2508.77</v>
      </c>
      <c r="BJ6" s="21">
        <f t="shared" si="7"/>
        <v>1297.55</v>
      </c>
      <c r="BK6" s="21">
        <f t="shared" si="7"/>
        <v>1050.51</v>
      </c>
      <c r="BL6" s="21">
        <f t="shared" si="7"/>
        <v>1102.01</v>
      </c>
      <c r="BM6" s="21">
        <f t="shared" si="7"/>
        <v>987.36</v>
      </c>
      <c r="BN6" s="21">
        <f t="shared" si="7"/>
        <v>1042.77</v>
      </c>
      <c r="BO6" s="21">
        <f t="shared" si="7"/>
        <v>943.46</v>
      </c>
      <c r="BP6" s="20" t="str">
        <f>IF(BP7="","",IF(BP7="-","【-】","【"&amp;SUBSTITUTE(TEXT(BP7,"#,##0.00"),"-","△")&amp;"】"))</f>
        <v>【602.56】</v>
      </c>
      <c r="BQ6" s="21">
        <f>IF(BQ7="",NA(),BQ7)</f>
        <v>49.55</v>
      </c>
      <c r="BR6" s="21">
        <f t="shared" ref="BR6:BZ6" si="8">IF(BR7="",NA(),BR7)</f>
        <v>49.51</v>
      </c>
      <c r="BS6" s="21">
        <f t="shared" si="8"/>
        <v>54.92</v>
      </c>
      <c r="BT6" s="21">
        <f t="shared" si="8"/>
        <v>42.46</v>
      </c>
      <c r="BU6" s="21">
        <f t="shared" si="8"/>
        <v>38.64</v>
      </c>
      <c r="BV6" s="21">
        <f t="shared" si="8"/>
        <v>82.65</v>
      </c>
      <c r="BW6" s="21">
        <f t="shared" si="8"/>
        <v>82.55</v>
      </c>
      <c r="BX6" s="21">
        <f t="shared" si="8"/>
        <v>83.55</v>
      </c>
      <c r="BY6" s="21">
        <f t="shared" si="8"/>
        <v>84.48</v>
      </c>
      <c r="BZ6" s="21">
        <f t="shared" si="8"/>
        <v>79.22</v>
      </c>
      <c r="CA6" s="20" t="str">
        <f>IF(CA7="","",IF(CA7="-","【-】","【"&amp;SUBSTITUTE(TEXT(CA7,"#,##0.00"),"-","△")&amp;"】"))</f>
        <v>【97.94】</v>
      </c>
      <c r="CB6" s="21">
        <f>IF(CB7="",NA(),CB7)</f>
        <v>326.01</v>
      </c>
      <c r="CC6" s="21">
        <f t="shared" ref="CC6:CK6" si="9">IF(CC7="",NA(),CC7)</f>
        <v>330.5</v>
      </c>
      <c r="CD6" s="21">
        <f t="shared" si="9"/>
        <v>298.73</v>
      </c>
      <c r="CE6" s="21">
        <f t="shared" si="9"/>
        <v>393.02</v>
      </c>
      <c r="CF6" s="21">
        <f t="shared" si="9"/>
        <v>432.76</v>
      </c>
      <c r="CG6" s="21">
        <f t="shared" si="9"/>
        <v>186.3</v>
      </c>
      <c r="CH6" s="21">
        <f t="shared" si="9"/>
        <v>188.38</v>
      </c>
      <c r="CI6" s="21">
        <f t="shared" si="9"/>
        <v>185.98</v>
      </c>
      <c r="CJ6" s="21">
        <f t="shared" si="9"/>
        <v>187.11</v>
      </c>
      <c r="CK6" s="21">
        <f t="shared" si="9"/>
        <v>202.47</v>
      </c>
      <c r="CL6" s="20" t="str">
        <f>IF(CL7="","",IF(CL7="-","【-】","【"&amp;SUBSTITUTE(TEXT(CL7,"#,##0.00"),"-","△")&amp;"】"))</f>
        <v>【140.98】</v>
      </c>
      <c r="CM6" s="21">
        <f>IF(CM7="",NA(),CM7)</f>
        <v>43.41</v>
      </c>
      <c r="CN6" s="21">
        <f t="shared" ref="CN6:CV6" si="10">IF(CN7="",NA(),CN7)</f>
        <v>43.63</v>
      </c>
      <c r="CO6" s="21">
        <f t="shared" si="10"/>
        <v>45.27</v>
      </c>
      <c r="CP6" s="21">
        <f t="shared" si="10"/>
        <v>45.3</v>
      </c>
      <c r="CQ6" s="21">
        <f t="shared" si="10"/>
        <v>63.19</v>
      </c>
      <c r="CR6" s="21">
        <f t="shared" si="10"/>
        <v>50.53</v>
      </c>
      <c r="CS6" s="21">
        <f t="shared" si="10"/>
        <v>51.42</v>
      </c>
      <c r="CT6" s="21">
        <f t="shared" si="10"/>
        <v>48.95</v>
      </c>
      <c r="CU6" s="21">
        <f t="shared" si="10"/>
        <v>49.28</v>
      </c>
      <c r="CV6" s="21">
        <f t="shared" si="10"/>
        <v>50.62</v>
      </c>
      <c r="CW6" s="20" t="str">
        <f>IF(CW7="","",IF(CW7="-","【-】","【"&amp;SUBSTITUTE(TEXT(CW7,"#,##0.00"),"-","△")&amp;"】"))</f>
        <v>【60.13】</v>
      </c>
      <c r="CX6" s="21">
        <f>IF(CX7="",NA(),CX7)</f>
        <v>81.78</v>
      </c>
      <c r="CY6" s="21">
        <f t="shared" ref="CY6:DG6" si="11">IF(CY7="",NA(),CY7)</f>
        <v>83.53</v>
      </c>
      <c r="CZ6" s="21">
        <f t="shared" si="11"/>
        <v>86.15</v>
      </c>
      <c r="DA6" s="21">
        <f t="shared" si="11"/>
        <v>87.44</v>
      </c>
      <c r="DB6" s="21">
        <f t="shared" si="11"/>
        <v>88.65</v>
      </c>
      <c r="DC6" s="21">
        <f t="shared" si="11"/>
        <v>82.08</v>
      </c>
      <c r="DD6" s="21">
        <f t="shared" si="11"/>
        <v>81.34</v>
      </c>
      <c r="DE6" s="21">
        <f t="shared" si="11"/>
        <v>81.14</v>
      </c>
      <c r="DF6" s="21">
        <f t="shared" si="11"/>
        <v>79.7</v>
      </c>
      <c r="DG6" s="21">
        <f t="shared" si="11"/>
        <v>79</v>
      </c>
      <c r="DH6" s="20" t="str">
        <f>IF(DH7="","",IF(DH7="-","【-】","【"&amp;SUBSTITUTE(TEXT(DH7,"#,##0.00"),"-","△")&amp;"】"))</f>
        <v>【96.00】</v>
      </c>
      <c r="DI6" s="21">
        <f>IF(DI7="",NA(),DI7)</f>
        <v>2.98</v>
      </c>
      <c r="DJ6" s="21">
        <f t="shared" ref="DJ6:DR6" si="12">IF(DJ7="",NA(),DJ7)</f>
        <v>6.09</v>
      </c>
      <c r="DK6" s="21">
        <f t="shared" si="12"/>
        <v>8.5299999999999994</v>
      </c>
      <c r="DL6" s="21">
        <f t="shared" si="12"/>
        <v>11.36</v>
      </c>
      <c r="DM6" s="21">
        <f t="shared" si="12"/>
        <v>14.18</v>
      </c>
      <c r="DN6" s="21">
        <f t="shared" si="12"/>
        <v>12.7</v>
      </c>
      <c r="DO6" s="21">
        <f t="shared" si="12"/>
        <v>14.65</v>
      </c>
      <c r="DP6" s="21">
        <f t="shared" si="12"/>
        <v>16.11</v>
      </c>
      <c r="DQ6" s="21">
        <f t="shared" si="12"/>
        <v>17.05</v>
      </c>
      <c r="DR6" s="21">
        <f t="shared" si="12"/>
        <v>17.62</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v>
      </c>
      <c r="EA6" s="21">
        <f t="shared" si="13"/>
        <v>0.17</v>
      </c>
      <c r="EB6" s="21">
        <f t="shared" si="13"/>
        <v>0.22</v>
      </c>
      <c r="EC6" s="21">
        <f t="shared" si="13"/>
        <v>0.18</v>
      </c>
      <c r="ED6" s="20" t="str">
        <f>IF(ED7="","",IF(ED7="-","【-】","【"&amp;SUBSTITUTE(TEXT(ED7,"#,##0.00"),"-","△")&amp;"】"))</f>
        <v>【9.46】</v>
      </c>
      <c r="EE6" s="20">
        <f>IF(EE7="",NA(),EE7)</f>
        <v>0</v>
      </c>
      <c r="EF6" s="20">
        <f t="shared" ref="EF6:EN6" si="14">IF(EF7="",NA(),EF7)</f>
        <v>0</v>
      </c>
      <c r="EG6" s="20">
        <f t="shared" si="14"/>
        <v>0</v>
      </c>
      <c r="EH6" s="20">
        <f t="shared" si="14"/>
        <v>0</v>
      </c>
      <c r="EI6" s="20">
        <f t="shared" si="14"/>
        <v>0</v>
      </c>
      <c r="EJ6" s="21">
        <f t="shared" si="14"/>
        <v>1.65</v>
      </c>
      <c r="EK6" s="21">
        <f t="shared" si="14"/>
        <v>0.14000000000000001</v>
      </c>
      <c r="EL6" s="21">
        <f t="shared" si="14"/>
        <v>0.08</v>
      </c>
      <c r="EM6" s="21">
        <f t="shared" si="14"/>
        <v>0.57999999999999996</v>
      </c>
      <c r="EN6" s="21">
        <f t="shared" si="14"/>
        <v>0.09</v>
      </c>
      <c r="EO6" s="20" t="str">
        <f>IF(EO7="","",IF(EO7="-","【-】","【"&amp;SUBSTITUTE(TEXT(EO7,"#,##0.00"),"-","△")&amp;"】"))</f>
        <v>【0.19】</v>
      </c>
    </row>
    <row r="7" spans="1:148" s="22" customFormat="1" x14ac:dyDescent="0.2">
      <c r="A7" s="14"/>
      <c r="B7" s="23">
        <v>2024</v>
      </c>
      <c r="C7" s="23">
        <v>122050</v>
      </c>
      <c r="D7" s="23">
        <v>46</v>
      </c>
      <c r="E7" s="23">
        <v>17</v>
      </c>
      <c r="F7" s="23">
        <v>1</v>
      </c>
      <c r="G7" s="23">
        <v>0</v>
      </c>
      <c r="H7" s="23" t="s">
        <v>95</v>
      </c>
      <c r="I7" s="23" t="s">
        <v>96</v>
      </c>
      <c r="J7" s="23" t="s">
        <v>97</v>
      </c>
      <c r="K7" s="23" t="s">
        <v>98</v>
      </c>
      <c r="L7" s="23" t="s">
        <v>99</v>
      </c>
      <c r="M7" s="23" t="s">
        <v>100</v>
      </c>
      <c r="N7" s="24" t="s">
        <v>101</v>
      </c>
      <c r="O7" s="24">
        <v>72.540000000000006</v>
      </c>
      <c r="P7" s="24">
        <v>12.72</v>
      </c>
      <c r="Q7" s="24">
        <v>92.97</v>
      </c>
      <c r="R7" s="24">
        <v>2660</v>
      </c>
      <c r="S7" s="24">
        <v>43554</v>
      </c>
      <c r="T7" s="24">
        <v>110.05</v>
      </c>
      <c r="U7" s="24">
        <v>395.77</v>
      </c>
      <c r="V7" s="24">
        <v>5500</v>
      </c>
      <c r="W7" s="24">
        <v>2.14</v>
      </c>
      <c r="X7" s="24">
        <v>2570.09</v>
      </c>
      <c r="Y7" s="24">
        <v>128.27000000000001</v>
      </c>
      <c r="Z7" s="24">
        <v>135.68</v>
      </c>
      <c r="AA7" s="24">
        <v>106.43</v>
      </c>
      <c r="AB7" s="24">
        <v>108.57</v>
      </c>
      <c r="AC7" s="24">
        <v>108.61</v>
      </c>
      <c r="AD7" s="24">
        <v>107.21</v>
      </c>
      <c r="AE7" s="24">
        <v>107.08</v>
      </c>
      <c r="AF7" s="24">
        <v>106.08</v>
      </c>
      <c r="AG7" s="24">
        <v>106.87</v>
      </c>
      <c r="AH7" s="24">
        <v>106.45</v>
      </c>
      <c r="AI7" s="24">
        <v>105.36</v>
      </c>
      <c r="AJ7" s="24">
        <v>0</v>
      </c>
      <c r="AK7" s="24">
        <v>0</v>
      </c>
      <c r="AL7" s="24">
        <v>0</v>
      </c>
      <c r="AM7" s="24">
        <v>0</v>
      </c>
      <c r="AN7" s="24">
        <v>0</v>
      </c>
      <c r="AO7" s="24">
        <v>43.71</v>
      </c>
      <c r="AP7" s="24">
        <v>45.94</v>
      </c>
      <c r="AQ7" s="24">
        <v>29.34</v>
      </c>
      <c r="AR7" s="24">
        <v>21.73</v>
      </c>
      <c r="AS7" s="24">
        <v>19.96</v>
      </c>
      <c r="AT7" s="24">
        <v>3.12</v>
      </c>
      <c r="AU7" s="24">
        <v>16.489999999999998</v>
      </c>
      <c r="AV7" s="24">
        <v>20.49</v>
      </c>
      <c r="AW7" s="24">
        <v>24.06</v>
      </c>
      <c r="AX7" s="24">
        <v>36.840000000000003</v>
      </c>
      <c r="AY7" s="24">
        <v>26.9</v>
      </c>
      <c r="AZ7" s="24">
        <v>40.67</v>
      </c>
      <c r="BA7" s="24">
        <v>47.7</v>
      </c>
      <c r="BB7" s="24">
        <v>50.59</v>
      </c>
      <c r="BC7" s="24">
        <v>62.37</v>
      </c>
      <c r="BD7" s="24">
        <v>63.88</v>
      </c>
      <c r="BE7" s="24">
        <v>82.75</v>
      </c>
      <c r="BF7" s="24">
        <v>1966.01</v>
      </c>
      <c r="BG7" s="24">
        <v>2385.64</v>
      </c>
      <c r="BH7" s="24">
        <v>2023.95</v>
      </c>
      <c r="BI7" s="24">
        <v>2508.77</v>
      </c>
      <c r="BJ7" s="24">
        <v>1297.55</v>
      </c>
      <c r="BK7" s="24">
        <v>1050.51</v>
      </c>
      <c r="BL7" s="24">
        <v>1102.01</v>
      </c>
      <c r="BM7" s="24">
        <v>987.36</v>
      </c>
      <c r="BN7" s="24">
        <v>1042.77</v>
      </c>
      <c r="BO7" s="24">
        <v>943.46</v>
      </c>
      <c r="BP7" s="24">
        <v>602.55999999999995</v>
      </c>
      <c r="BQ7" s="24">
        <v>49.55</v>
      </c>
      <c r="BR7" s="24">
        <v>49.51</v>
      </c>
      <c r="BS7" s="24">
        <v>54.92</v>
      </c>
      <c r="BT7" s="24">
        <v>42.46</v>
      </c>
      <c r="BU7" s="24">
        <v>38.64</v>
      </c>
      <c r="BV7" s="24">
        <v>82.65</v>
      </c>
      <c r="BW7" s="24">
        <v>82.55</v>
      </c>
      <c r="BX7" s="24">
        <v>83.55</v>
      </c>
      <c r="BY7" s="24">
        <v>84.48</v>
      </c>
      <c r="BZ7" s="24">
        <v>79.22</v>
      </c>
      <c r="CA7" s="24">
        <v>97.94</v>
      </c>
      <c r="CB7" s="24">
        <v>326.01</v>
      </c>
      <c r="CC7" s="24">
        <v>330.5</v>
      </c>
      <c r="CD7" s="24">
        <v>298.73</v>
      </c>
      <c r="CE7" s="24">
        <v>393.02</v>
      </c>
      <c r="CF7" s="24">
        <v>432.76</v>
      </c>
      <c r="CG7" s="24">
        <v>186.3</v>
      </c>
      <c r="CH7" s="24">
        <v>188.38</v>
      </c>
      <c r="CI7" s="24">
        <v>185.98</v>
      </c>
      <c r="CJ7" s="24">
        <v>187.11</v>
      </c>
      <c r="CK7" s="24">
        <v>202.47</v>
      </c>
      <c r="CL7" s="24">
        <v>140.97999999999999</v>
      </c>
      <c r="CM7" s="24">
        <v>43.41</v>
      </c>
      <c r="CN7" s="24">
        <v>43.63</v>
      </c>
      <c r="CO7" s="24">
        <v>45.27</v>
      </c>
      <c r="CP7" s="24">
        <v>45.3</v>
      </c>
      <c r="CQ7" s="24">
        <v>63.19</v>
      </c>
      <c r="CR7" s="24">
        <v>50.53</v>
      </c>
      <c r="CS7" s="24">
        <v>51.42</v>
      </c>
      <c r="CT7" s="24">
        <v>48.95</v>
      </c>
      <c r="CU7" s="24">
        <v>49.28</v>
      </c>
      <c r="CV7" s="24">
        <v>50.62</v>
      </c>
      <c r="CW7" s="24">
        <v>60.13</v>
      </c>
      <c r="CX7" s="24">
        <v>81.78</v>
      </c>
      <c r="CY7" s="24">
        <v>83.53</v>
      </c>
      <c r="CZ7" s="24">
        <v>86.15</v>
      </c>
      <c r="DA7" s="24">
        <v>87.44</v>
      </c>
      <c r="DB7" s="24">
        <v>88.65</v>
      </c>
      <c r="DC7" s="24">
        <v>82.08</v>
      </c>
      <c r="DD7" s="24">
        <v>81.34</v>
      </c>
      <c r="DE7" s="24">
        <v>81.14</v>
      </c>
      <c r="DF7" s="24">
        <v>79.7</v>
      </c>
      <c r="DG7" s="24">
        <v>79</v>
      </c>
      <c r="DH7" s="24">
        <v>96</v>
      </c>
      <c r="DI7" s="24">
        <v>2.98</v>
      </c>
      <c r="DJ7" s="24">
        <v>6.09</v>
      </c>
      <c r="DK7" s="24">
        <v>8.5299999999999994</v>
      </c>
      <c r="DL7" s="24">
        <v>11.36</v>
      </c>
      <c r="DM7" s="24">
        <v>14.18</v>
      </c>
      <c r="DN7" s="24">
        <v>12.7</v>
      </c>
      <c r="DO7" s="24">
        <v>14.65</v>
      </c>
      <c r="DP7" s="24">
        <v>16.11</v>
      </c>
      <c r="DQ7" s="24">
        <v>17.05</v>
      </c>
      <c r="DR7" s="24">
        <v>17.62</v>
      </c>
      <c r="DS7" s="24">
        <v>42.2</v>
      </c>
      <c r="DT7" s="24">
        <v>0</v>
      </c>
      <c r="DU7" s="24">
        <v>0</v>
      </c>
      <c r="DV7" s="24">
        <v>0</v>
      </c>
      <c r="DW7" s="24">
        <v>0</v>
      </c>
      <c r="DX7" s="24">
        <v>0</v>
      </c>
      <c r="DY7" s="24">
        <v>0</v>
      </c>
      <c r="DZ7" s="24">
        <v>0.1</v>
      </c>
      <c r="EA7" s="24">
        <v>0.17</v>
      </c>
      <c r="EB7" s="24">
        <v>0.22</v>
      </c>
      <c r="EC7" s="24">
        <v>0.18</v>
      </c>
      <c r="ED7" s="24">
        <v>9.4600000000000009</v>
      </c>
      <c r="EE7" s="24">
        <v>0</v>
      </c>
      <c r="EF7" s="24">
        <v>0</v>
      </c>
      <c r="EG7" s="24">
        <v>0</v>
      </c>
      <c r="EH7" s="24">
        <v>0</v>
      </c>
      <c r="EI7" s="24">
        <v>0</v>
      </c>
      <c r="EJ7" s="24">
        <v>1.65</v>
      </c>
      <c r="EK7" s="24">
        <v>0.14000000000000001</v>
      </c>
      <c r="EL7" s="24">
        <v>0.08</v>
      </c>
      <c r="EM7" s="24">
        <v>0.57999999999999996</v>
      </c>
      <c r="EN7" s="24">
        <v>0.09</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109</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